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u-my.sharepoint.com/personal/jth18b_fsu_edu/Documents/"/>
    </mc:Choice>
  </mc:AlternateContent>
  <xr:revisionPtr revIDLastSave="798" documentId="8_{93FB32D4-0D3C-4DD6-9834-009630590C24}" xr6:coauthVersionLast="47" xr6:coauthVersionMax="47" xr10:uidLastSave="{AF06DF6C-6130-4E05-BECF-2301E1315596}"/>
  <bookViews>
    <workbookView minimized="1" xWindow="18420" yWindow="690" windowWidth="7500" windowHeight="6000" xr2:uid="{0A7BD69D-1BDB-43CA-AC84-1E8346691C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9" i="1"/>
  <c r="F30" i="1"/>
  <c r="F32" i="1"/>
  <c r="F27" i="1"/>
  <c r="F33" i="1" s="1"/>
  <c r="D38" i="1"/>
  <c r="F38" i="1" s="1"/>
  <c r="D37" i="1"/>
  <c r="F37" i="1" s="1"/>
  <c r="F39" i="1" s="1"/>
  <c r="D28" i="1"/>
  <c r="D29" i="1"/>
  <c r="D30" i="1"/>
  <c r="D31" i="1"/>
  <c r="F31" i="1" s="1"/>
  <c r="D32" i="1"/>
  <c r="D27" i="1"/>
  <c r="C31" i="1"/>
  <c r="C28" i="1"/>
  <c r="C38" i="1"/>
  <c r="C37" i="1"/>
  <c r="F23" i="1"/>
  <c r="F20" i="1"/>
  <c r="F21" i="1"/>
  <c r="F22" i="1"/>
  <c r="F19" i="1"/>
  <c r="D20" i="1"/>
  <c r="D21" i="1"/>
  <c r="D22" i="1"/>
  <c r="D19" i="1"/>
  <c r="I14" i="1"/>
  <c r="I15" i="1"/>
</calcChain>
</file>

<file path=xl/sharedStrings.xml><?xml version="1.0" encoding="utf-8"?>
<sst xmlns="http://schemas.openxmlformats.org/spreadsheetml/2006/main" count="109" uniqueCount="63">
  <si>
    <t>Item/Part</t>
  </si>
  <si>
    <t>Quantity</t>
  </si>
  <si>
    <t>Filiment</t>
  </si>
  <si>
    <t>Description</t>
  </si>
  <si>
    <t>Vendor</t>
  </si>
  <si>
    <t>Purchasing Link</t>
  </si>
  <si>
    <t>Unit Price</t>
  </si>
  <si>
    <t>Labor Cost</t>
  </si>
  <si>
    <t>Status</t>
  </si>
  <si>
    <t>Total Price</t>
  </si>
  <si>
    <t>Number</t>
  </si>
  <si>
    <t>Motor</t>
  </si>
  <si>
    <t>Arduino</t>
  </si>
  <si>
    <t>Spring</t>
  </si>
  <si>
    <t>Washers</t>
  </si>
  <si>
    <t>Not Ordered</t>
  </si>
  <si>
    <t>Arduino Mega 2560 Rev 3</t>
  </si>
  <si>
    <t>Creality</t>
  </si>
  <si>
    <t>Grey PETG 3D printer filiment 1.75mm thickness, 1kg</t>
  </si>
  <si>
    <t>Red PETG 3D printer filiment 1.75mm thickness, 1kg</t>
  </si>
  <si>
    <t>McMaster-Carr</t>
  </si>
  <si>
    <t>NEMA 17,64in.-oz. Maximum Holding Torque 6627T66</t>
  </si>
  <si>
    <t>Brass Hex nuts, 8-32, Pack of 100, 92671A009</t>
  </si>
  <si>
    <t>Brass washer for number 8 sized screw, package of 100, 92916A335</t>
  </si>
  <si>
    <t>Amazon</t>
  </si>
  <si>
    <t>Tight-Tolerance Multipurpose 6061 Aluminum Sheets and Bars</t>
  </si>
  <si>
    <t>Jumper Wires</t>
  </si>
  <si>
    <t>LCD Screen</t>
  </si>
  <si>
    <t>120 piece breadboard jumper wires in 10cm - 100cm lengths</t>
  </si>
  <si>
    <t>Compression Spring (Material: Stainless Steel)</t>
  </si>
  <si>
    <t>Grainger</t>
  </si>
  <si>
    <t>SunFounder LCD Module Display Compatible with Arduino</t>
  </si>
  <si>
    <t>Red Filament Link</t>
  </si>
  <si>
    <t>Grey Filament Link</t>
  </si>
  <si>
    <t>Lathe Kit Link</t>
  </si>
  <si>
    <t>Motor Link</t>
  </si>
  <si>
    <t>Fastener Link</t>
  </si>
  <si>
    <t>Washers Link</t>
  </si>
  <si>
    <t>Arduino Link</t>
  </si>
  <si>
    <t>Jumper Wires Link</t>
  </si>
  <si>
    <t>LCD Screen Link</t>
  </si>
  <si>
    <t>Spring Link</t>
  </si>
  <si>
    <t>C Clamp Link</t>
  </si>
  <si>
    <t>Nonferritic Aluminum Link</t>
  </si>
  <si>
    <t>Nuts Link</t>
  </si>
  <si>
    <t>Nuts</t>
  </si>
  <si>
    <r>
      <rPr>
        <b/>
        <sz val="16"/>
        <color theme="1"/>
        <rFont val="Calibri"/>
        <family val="2"/>
        <scheme val="minor"/>
      </rPr>
      <t>BestEquip Metal Lathe 7" x 14"</t>
    </r>
    <r>
      <rPr>
        <sz val="16"/>
        <color theme="1"/>
        <rFont val="Calibri"/>
        <family val="2"/>
        <scheme val="minor"/>
      </rPr>
      <t xml:space="preserve">
Mini Metal Lathe (0-2500 RPM Variable Speed)
1 Motor
3-Jaw Chuck
1 Lathe Center
1 Chuck Wrench
2 Wrench
1 Oil Can
5 Hex Wrenches
9 Plastic Nylon Gears</t>
    </r>
  </si>
  <si>
    <t>Lathe Kit</t>
  </si>
  <si>
    <t>Nonferritic Aluminum</t>
  </si>
  <si>
    <t>Total Cost</t>
  </si>
  <si>
    <t>Bar Clamp for Securing Device</t>
  </si>
  <si>
    <t>Part</t>
  </si>
  <si>
    <t>Price</t>
  </si>
  <si>
    <t>Tax</t>
  </si>
  <si>
    <t>Brass Socket head screws, 8-32, 3/4", 93465A197, nonmagnetic screws</t>
  </si>
  <si>
    <t>Shipping</t>
  </si>
  <si>
    <t>Total</t>
  </si>
  <si>
    <t>Electrical Components</t>
  </si>
  <si>
    <t>Mechanical Components</t>
  </si>
  <si>
    <t>Miscellaneous Components</t>
  </si>
  <si>
    <t>Filaments</t>
  </si>
  <si>
    <t>C-Clamps</t>
  </si>
  <si>
    <t>Fasteners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</si>
</sst>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68">
    <xf numFmtId="0" fontId="0" fillId="0" borderId="0" xfId="0"/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44" fontId="5" fillId="3" borderId="2" xfId="3" applyFont="1" applyFill="1" applyBorder="1" applyAlignment="1">
      <alignment horizontal="center" vertical="center"/>
    </xf>
    <xf numFmtId="44" fontId="5" fillId="4" borderId="1" xfId="3" applyFont="1" applyFill="1" applyBorder="1" applyAlignment="1">
      <alignment horizontal="center" vertical="center"/>
    </xf>
    <xf numFmtId="44" fontId="5" fillId="3" borderId="2" xfId="0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4" fontId="5" fillId="3" borderId="1" xfId="3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44" fontId="5" fillId="5" borderId="1" xfId="0" applyNumberFormat="1" applyFont="1" applyFill="1" applyBorder="1" applyAlignment="1">
      <alignment horizontal="center" vertical="center"/>
    </xf>
    <xf numFmtId="44" fontId="5" fillId="5" borderId="1" xfId="3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4" fontId="7" fillId="6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44" fontId="5" fillId="0" borderId="1" xfId="0" applyNumberFormat="1" applyFont="1" applyBorder="1" applyAlignment="1">
      <alignment horizontal="left" vertical="center"/>
    </xf>
    <xf numFmtId="4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164" fontId="5" fillId="9" borderId="1" xfId="0" applyNumberFormat="1" applyFont="1" applyFill="1" applyBorder="1" applyAlignment="1">
      <alignment horizontal="center" vertical="center"/>
    </xf>
    <xf numFmtId="44" fontId="5" fillId="9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4" fontId="4" fillId="7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44" fontId="4" fillId="10" borderId="1" xfId="0" applyNumberFormat="1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center" vertical="center"/>
    </xf>
    <xf numFmtId="44" fontId="5" fillId="12" borderId="1" xfId="0" applyNumberFormat="1" applyFont="1" applyFill="1" applyBorder="1" applyAlignment="1">
      <alignment horizontal="left" vertical="center"/>
    </xf>
    <xf numFmtId="44" fontId="5" fillId="12" borderId="1" xfId="0" applyNumberFormat="1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/>
    </xf>
    <xf numFmtId="44" fontId="4" fillId="13" borderId="1" xfId="0" applyNumberFormat="1" applyFont="1" applyFill="1" applyBorder="1"/>
    <xf numFmtId="0" fontId="4" fillId="14" borderId="1" xfId="0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/>
    </xf>
    <xf numFmtId="164" fontId="5" fillId="15" borderId="1" xfId="0" applyNumberFormat="1" applyFont="1" applyFill="1" applyBorder="1" applyAlignment="1">
      <alignment horizontal="center" vertical="center"/>
    </xf>
    <xf numFmtId="44" fontId="5" fillId="15" borderId="7" xfId="0" applyNumberFormat="1" applyFont="1" applyFill="1" applyBorder="1" applyAlignment="1">
      <alignment horizontal="left" vertical="center"/>
    </xf>
    <xf numFmtId="44" fontId="5" fillId="15" borderId="7" xfId="0" applyNumberFormat="1" applyFont="1" applyFill="1" applyBorder="1" applyAlignment="1">
      <alignment horizontal="center" vertical="center"/>
    </xf>
  </cellXfs>
  <cellStyles count="4">
    <cellStyle name="Currency" xfId="3" builtinId="4"/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master.com/products/metals/aluminum~/tight-tolerance-multipurpose-6061-aluminum-sheets-and-bars/" TargetMode="External"/><Relationship Id="rId13" Type="http://schemas.openxmlformats.org/officeDocument/2006/relationships/hyperlink" Target="https://www.grainger.com/product/IRWIN-INDUSTRIAL-TOOL-CO-Bar-Clamp-Flat-52LA96?opr=PDPBRDSP&amp;analytics=dsbrItems_54ZG01" TargetMode="External"/><Relationship Id="rId3" Type="http://schemas.openxmlformats.org/officeDocument/2006/relationships/hyperlink" Target="https://www.amazon.com/dp/B01NASLE8H?ref_=cm_sw_r_cp_ud_dp_YCRN4AW84V4EZA1SK84D_1" TargetMode="External"/><Relationship Id="rId7" Type="http://schemas.openxmlformats.org/officeDocument/2006/relationships/hyperlink" Target="https://www.mcmaster.com/products/nuts/material~brass-2/brass-hex-nuts-7/" TargetMode="External"/><Relationship Id="rId12" Type="http://schemas.openxmlformats.org/officeDocument/2006/relationships/hyperlink" Target="https://www.amazon.com/uxcell-Diameter-Stainless-Extended-Compressed/dp/B07MHGKV4C/ref=sr_1_1?crid=14ERV7EG5016M&amp;keywords=uxcell%2BWire%2BDiameter%2B0.047%22%2C%2BOD%2B0.31%22%2C%2BFree%2BLength%2B1.97%22%2BSpring%2BSteel%2BCoil%2BExtended%2BCompressed%2BSpring%2B10pcs&amp;qid=1701724142&amp;sprefix=uxcell%2Bwire%2Bdiameter%2B0.047%2B%2C%2Bod%2B0.31%2B%2C%2Bfree%2Blength%2B1.97%2Bspring%2Bsteel%2Bcoil%2Bextended%2Bcompressed%2Bspring%2B10pcs%2Caps%2C113&amp;sr=8-1&amp;th=1" TargetMode="External"/><Relationship Id="rId2" Type="http://schemas.openxmlformats.org/officeDocument/2006/relationships/hyperlink" Target="https://www.amazon.com/Official-Creality-Precision-Toughness-Moistureproof/dp/B0CBJM7JJ2/ref=sr_1_6?crid=3NL6UEZARWRFT&amp;keywords=petg%2Bfilament%2B1.75%2Bgrey&amp;qid=1701622069&amp;sprefix=%2Caps%2C150&amp;sr=8-6&amp;th=2" TargetMode="External"/><Relationship Id="rId1" Type="http://schemas.openxmlformats.org/officeDocument/2006/relationships/hyperlink" Target="https://www.amazon.com/Official-Creality-Precision-Toughness-Moistureproof/dp/B0C8NMQDSC/ref=sr_1_6?crid=3NL6UEZARWRFT&amp;keywords=petg%2Bfilament%2B1.75%2Bgrey&amp;qid=1701622069&amp;sprefix=%2Caps%2C150&amp;sr=8-6&amp;th=1" TargetMode="External"/><Relationship Id="rId6" Type="http://schemas.openxmlformats.org/officeDocument/2006/relationships/hyperlink" Target="https://www.mcmaster.com/products/washers/general-purpose-washers-9/" TargetMode="External"/><Relationship Id="rId11" Type="http://schemas.openxmlformats.org/officeDocument/2006/relationships/hyperlink" Target="https://www.amazon.com/SunFounder-Serial-Module-Display-Arduino/dp/B019K5X53O/ref=sr_1_1_sspa?crid=2DLFXDG9RPJ5D&amp;keywords=led+display+arduino&amp;qid=1701629782&amp;sprefix=led+display+ar%2Caps%2C119&amp;sr=8-1-spons&amp;sp_csd=d2lkZ2V0TmFtZT1zcF9hdGY&amp;psc=1" TargetMode="External"/><Relationship Id="rId5" Type="http://schemas.openxmlformats.org/officeDocument/2006/relationships/hyperlink" Target="https://www.mcmaster.com/products/bolts/material~brass-2/socket-head-screws~/" TargetMode="External"/><Relationship Id="rId10" Type="http://schemas.openxmlformats.org/officeDocument/2006/relationships/hyperlink" Target="https://www.amazon.com/EDGELEC-Breadboard-Optional-Assorted-Multicolored/dp/B07GD2BWPY/ref=sr_1_1_sspa?crid=19UW1AR366IAK&amp;keywords=jumper%2Bwires&amp;qid=1701629208&amp;sprefix=jumper%2Bwire%2Caps%2C131&amp;sr=8-1-spons&amp;sp_csd=d2lkZ2V0TmFtZT1zcF9hdGY&amp;th=1" TargetMode="External"/><Relationship Id="rId4" Type="http://schemas.openxmlformats.org/officeDocument/2006/relationships/hyperlink" Target="https://www.mcmaster.com/catalog/129/1279/6627T66" TargetMode="External"/><Relationship Id="rId9" Type="http://schemas.openxmlformats.org/officeDocument/2006/relationships/hyperlink" Target="https://www.amazon.com/ARDUINO-MEGA-2560-REV3-A000067/dp/B0046AMGW0/ref=sr_1_1_sspa?crid=34S2XWOJHD7CN&amp;keywords=arduino+mega+2560+rev3&amp;qid=1701629869&amp;sprefix=arduino+mega+%2Caps%2C96&amp;sr=8-1-spons&amp;sp_csd=d2lkZ2V0TmFtZT1zcF9hdGY&amp;ps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2EC77-56AA-44D7-9235-5142608DFB0A}">
  <dimension ref="A1:J39"/>
  <sheetViews>
    <sheetView tabSelected="1" zoomScale="78" workbookViewId="0">
      <selection activeCell="C5" sqref="C5"/>
    </sheetView>
  </sheetViews>
  <sheetFormatPr defaultRowHeight="15" x14ac:dyDescent="0.25"/>
  <cols>
    <col min="1" max="1" width="14.28515625" customWidth="1"/>
    <col min="2" max="2" width="31.28515625" bestFit="1" customWidth="1"/>
    <col min="3" max="3" width="89.85546875" customWidth="1"/>
    <col min="4" max="4" width="21.140625" customWidth="1"/>
    <col min="5" max="5" width="36.28515625" bestFit="1" customWidth="1"/>
    <col min="6" max="6" width="16.42578125" customWidth="1"/>
    <col min="7" max="7" width="16.28515625" customWidth="1"/>
    <col min="8" max="8" width="17" customWidth="1"/>
    <col min="9" max="9" width="18.5703125" customWidth="1"/>
    <col min="10" max="10" width="17.7109375" bestFit="1" customWidth="1"/>
  </cols>
  <sheetData>
    <row r="1" spans="1:10" ht="32.450000000000003" customHeight="1" thickBot="1" x14ac:dyDescent="0.3">
      <c r="A1" s="29" t="s">
        <v>10</v>
      </c>
      <c r="B1" s="29" t="s">
        <v>0</v>
      </c>
      <c r="C1" s="29" t="s">
        <v>3</v>
      </c>
      <c r="D1" s="29" t="s">
        <v>4</v>
      </c>
      <c r="E1" s="29" t="s">
        <v>5</v>
      </c>
      <c r="F1" s="30" t="s">
        <v>6</v>
      </c>
      <c r="G1" s="30" t="s">
        <v>7</v>
      </c>
      <c r="H1" s="30" t="s">
        <v>1</v>
      </c>
      <c r="I1" s="30" t="s">
        <v>9</v>
      </c>
      <c r="J1" s="30" t="s">
        <v>8</v>
      </c>
    </row>
    <row r="2" spans="1:10" ht="45.6" customHeight="1" thickTop="1" x14ac:dyDescent="0.25">
      <c r="A2" s="31">
        <v>1</v>
      </c>
      <c r="B2" s="16" t="s">
        <v>2</v>
      </c>
      <c r="C2" s="1" t="s">
        <v>19</v>
      </c>
      <c r="D2" s="2" t="s">
        <v>17</v>
      </c>
      <c r="E2" s="3" t="s">
        <v>32</v>
      </c>
      <c r="F2" s="13">
        <v>18.989999999999998</v>
      </c>
      <c r="G2" s="11">
        <v>0</v>
      </c>
      <c r="H2" s="2">
        <v>1</v>
      </c>
      <c r="I2" s="13">
        <v>20.32</v>
      </c>
      <c r="J2" s="2" t="s">
        <v>15</v>
      </c>
    </row>
    <row r="3" spans="1:10" ht="45.6" customHeight="1" x14ac:dyDescent="0.25">
      <c r="A3" s="32">
        <v>2</v>
      </c>
      <c r="B3" s="17" t="s">
        <v>2</v>
      </c>
      <c r="C3" s="4" t="s">
        <v>18</v>
      </c>
      <c r="D3" s="5" t="s">
        <v>17</v>
      </c>
      <c r="E3" s="6" t="s">
        <v>33</v>
      </c>
      <c r="F3" s="14">
        <v>16.989999999999998</v>
      </c>
      <c r="G3" s="12">
        <v>0</v>
      </c>
      <c r="H3" s="5">
        <v>1</v>
      </c>
      <c r="I3" s="14">
        <v>18.18</v>
      </c>
      <c r="J3" s="5" t="s">
        <v>15</v>
      </c>
    </row>
    <row r="4" spans="1:10" ht="226.15" customHeight="1" x14ac:dyDescent="0.25">
      <c r="A4" s="32">
        <v>3</v>
      </c>
      <c r="B4" s="18" t="s">
        <v>47</v>
      </c>
      <c r="C4" s="8" t="s">
        <v>46</v>
      </c>
      <c r="D4" s="9" t="s">
        <v>24</v>
      </c>
      <c r="E4" s="10" t="s">
        <v>34</v>
      </c>
      <c r="F4" s="15">
        <v>509.99</v>
      </c>
      <c r="G4" s="19">
        <v>0</v>
      </c>
      <c r="H4" s="9">
        <v>1</v>
      </c>
      <c r="I4" s="15">
        <v>540.59</v>
      </c>
      <c r="J4" s="9" t="s">
        <v>15</v>
      </c>
    </row>
    <row r="5" spans="1:10" ht="37.9" customHeight="1" x14ac:dyDescent="0.25">
      <c r="A5" s="32">
        <v>4</v>
      </c>
      <c r="B5" s="21" t="s">
        <v>11</v>
      </c>
      <c r="C5" s="22" t="s">
        <v>21</v>
      </c>
      <c r="D5" s="23" t="s">
        <v>20</v>
      </c>
      <c r="E5" s="24" t="s">
        <v>35</v>
      </c>
      <c r="F5" s="25">
        <v>77.28</v>
      </c>
      <c r="G5" s="26">
        <v>0</v>
      </c>
      <c r="H5" s="23">
        <v>1</v>
      </c>
      <c r="I5" s="25">
        <v>82.69</v>
      </c>
      <c r="J5" s="23" t="s">
        <v>15</v>
      </c>
    </row>
    <row r="6" spans="1:10" ht="37.9" customHeight="1" x14ac:dyDescent="0.25">
      <c r="A6" s="32">
        <v>5</v>
      </c>
      <c r="B6" s="18" t="s">
        <v>62</v>
      </c>
      <c r="C6" s="7" t="s">
        <v>54</v>
      </c>
      <c r="D6" s="9" t="s">
        <v>20</v>
      </c>
      <c r="E6" s="10" t="s">
        <v>36</v>
      </c>
      <c r="F6" s="15">
        <v>14.73</v>
      </c>
      <c r="G6" s="19">
        <v>0</v>
      </c>
      <c r="H6" s="9">
        <v>2</v>
      </c>
      <c r="I6" s="15">
        <v>31.52</v>
      </c>
      <c r="J6" s="9" t="s">
        <v>15</v>
      </c>
    </row>
    <row r="7" spans="1:10" ht="37.9" customHeight="1" x14ac:dyDescent="0.25">
      <c r="A7" s="32">
        <v>6</v>
      </c>
      <c r="B7" s="21" t="s">
        <v>14</v>
      </c>
      <c r="C7" s="22" t="s">
        <v>23</v>
      </c>
      <c r="D7" s="23" t="s">
        <v>20</v>
      </c>
      <c r="E7" s="24" t="s">
        <v>37</v>
      </c>
      <c r="F7" s="25">
        <v>8.68</v>
      </c>
      <c r="G7" s="26">
        <v>0</v>
      </c>
      <c r="H7" s="23">
        <v>1</v>
      </c>
      <c r="I7" s="25">
        <v>9.2899999999999991</v>
      </c>
      <c r="J7" s="23" t="s">
        <v>15</v>
      </c>
    </row>
    <row r="8" spans="1:10" ht="37.9" customHeight="1" x14ac:dyDescent="0.25">
      <c r="A8" s="32">
        <v>7</v>
      </c>
      <c r="B8" s="18" t="s">
        <v>45</v>
      </c>
      <c r="C8" s="7" t="s">
        <v>22</v>
      </c>
      <c r="D8" s="9" t="s">
        <v>20</v>
      </c>
      <c r="E8" s="10" t="s">
        <v>44</v>
      </c>
      <c r="F8" s="15">
        <v>9.69</v>
      </c>
      <c r="G8" s="19">
        <v>0</v>
      </c>
      <c r="H8" s="9">
        <v>1</v>
      </c>
      <c r="I8" s="15">
        <v>10.37</v>
      </c>
      <c r="J8" s="9" t="s">
        <v>15</v>
      </c>
    </row>
    <row r="9" spans="1:10" ht="37.9" customHeight="1" x14ac:dyDescent="0.25">
      <c r="A9" s="32">
        <v>8</v>
      </c>
      <c r="B9" s="21" t="s">
        <v>48</v>
      </c>
      <c r="C9" s="22" t="s">
        <v>25</v>
      </c>
      <c r="D9" s="23" t="s">
        <v>20</v>
      </c>
      <c r="E9" s="24" t="s">
        <v>43</v>
      </c>
      <c r="F9" s="25">
        <v>49.99</v>
      </c>
      <c r="G9" s="26">
        <v>0</v>
      </c>
      <c r="H9" s="23">
        <v>2</v>
      </c>
      <c r="I9" s="25">
        <v>105.98</v>
      </c>
      <c r="J9" s="23" t="s">
        <v>15</v>
      </c>
    </row>
    <row r="10" spans="1:10" ht="37.9" customHeight="1" x14ac:dyDescent="0.25">
      <c r="A10" s="32">
        <v>9</v>
      </c>
      <c r="B10" s="18" t="s">
        <v>12</v>
      </c>
      <c r="C10" s="7" t="s">
        <v>16</v>
      </c>
      <c r="D10" s="9" t="s">
        <v>24</v>
      </c>
      <c r="E10" s="10" t="s">
        <v>38</v>
      </c>
      <c r="F10" s="15">
        <v>48.99</v>
      </c>
      <c r="G10" s="19">
        <v>0</v>
      </c>
      <c r="H10" s="9">
        <v>1</v>
      </c>
      <c r="I10" s="15">
        <v>52.42</v>
      </c>
      <c r="J10" s="9" t="s">
        <v>15</v>
      </c>
    </row>
    <row r="11" spans="1:10" ht="37.9" customHeight="1" x14ac:dyDescent="0.25">
      <c r="A11" s="32">
        <v>10</v>
      </c>
      <c r="B11" s="21" t="s">
        <v>26</v>
      </c>
      <c r="C11" s="27" t="s">
        <v>28</v>
      </c>
      <c r="D11" s="23" t="s">
        <v>24</v>
      </c>
      <c r="E11" s="24" t="s">
        <v>39</v>
      </c>
      <c r="F11" s="25">
        <v>6.98</v>
      </c>
      <c r="G11" s="26">
        <v>0</v>
      </c>
      <c r="H11" s="23">
        <v>1</v>
      </c>
      <c r="I11" s="25">
        <v>7.47</v>
      </c>
      <c r="J11" s="23" t="s">
        <v>15</v>
      </c>
    </row>
    <row r="12" spans="1:10" ht="37.9" customHeight="1" x14ac:dyDescent="0.25">
      <c r="A12" s="32">
        <v>11</v>
      </c>
      <c r="B12" s="18" t="s">
        <v>27</v>
      </c>
      <c r="C12" s="7" t="s">
        <v>31</v>
      </c>
      <c r="D12" s="9" t="s">
        <v>24</v>
      </c>
      <c r="E12" s="10" t="s">
        <v>40</v>
      </c>
      <c r="F12" s="15">
        <v>9.99</v>
      </c>
      <c r="G12" s="19">
        <v>0</v>
      </c>
      <c r="H12" s="9">
        <v>1</v>
      </c>
      <c r="I12" s="15">
        <v>10.69</v>
      </c>
      <c r="J12" s="9" t="s">
        <v>15</v>
      </c>
    </row>
    <row r="13" spans="1:10" ht="37.9" customHeight="1" x14ac:dyDescent="0.25">
      <c r="A13" s="32">
        <v>12</v>
      </c>
      <c r="B13" s="28" t="s">
        <v>13</v>
      </c>
      <c r="C13" s="22" t="s">
        <v>29</v>
      </c>
      <c r="D13" s="23" t="s">
        <v>24</v>
      </c>
      <c r="E13" s="24" t="s">
        <v>41</v>
      </c>
      <c r="F13" s="25">
        <v>6.99</v>
      </c>
      <c r="G13" s="26">
        <v>0</v>
      </c>
      <c r="H13" s="23">
        <v>1</v>
      </c>
      <c r="I13" s="25">
        <v>7.48</v>
      </c>
      <c r="J13" s="23" t="s">
        <v>15</v>
      </c>
    </row>
    <row r="14" spans="1:10" ht="37.9" customHeight="1" x14ac:dyDescent="0.25">
      <c r="A14" s="32">
        <v>13</v>
      </c>
      <c r="B14" s="20" t="s">
        <v>61</v>
      </c>
      <c r="C14" s="7" t="s">
        <v>50</v>
      </c>
      <c r="D14" s="9" t="s">
        <v>30</v>
      </c>
      <c r="E14" s="10" t="s">
        <v>42</v>
      </c>
      <c r="F14" s="15">
        <v>28.91</v>
      </c>
      <c r="G14" s="19">
        <v>0</v>
      </c>
      <c r="H14" s="9">
        <v>2</v>
      </c>
      <c r="I14" s="15">
        <f>(28.91*2)*1.07</f>
        <v>61.867400000000004</v>
      </c>
      <c r="J14" s="9" t="s">
        <v>15</v>
      </c>
    </row>
    <row r="15" spans="1:10" ht="37.9" customHeight="1" x14ac:dyDescent="0.25">
      <c r="H15" s="33" t="s">
        <v>49</v>
      </c>
      <c r="I15" s="34">
        <f>SUM(I2:I14)</f>
        <v>958.86739999999998</v>
      </c>
    </row>
    <row r="16" spans="1:10" ht="21.6" customHeight="1" x14ac:dyDescent="0.25"/>
    <row r="17" spans="2:6" ht="21.6" customHeight="1" x14ac:dyDescent="0.25">
      <c r="B17" s="39" t="s">
        <v>57</v>
      </c>
      <c r="C17" s="39"/>
      <c r="D17" s="39"/>
      <c r="E17" s="39"/>
      <c r="F17" s="39"/>
    </row>
    <row r="18" spans="2:6" ht="21.6" customHeight="1" x14ac:dyDescent="0.25">
      <c r="B18" s="40" t="s">
        <v>51</v>
      </c>
      <c r="C18" s="41" t="s">
        <v>52</v>
      </c>
      <c r="D18" s="41" t="s">
        <v>53</v>
      </c>
      <c r="E18" s="41" t="s">
        <v>55</v>
      </c>
      <c r="F18" s="41" t="s">
        <v>56</v>
      </c>
    </row>
    <row r="19" spans="2:6" ht="21.6" customHeight="1" x14ac:dyDescent="0.25">
      <c r="B19" s="42" t="s">
        <v>11</v>
      </c>
      <c r="C19" s="45">
        <v>77.28</v>
      </c>
      <c r="D19" s="45">
        <f>C19*1.07</f>
        <v>82.689600000000013</v>
      </c>
      <c r="E19" s="25">
        <v>0</v>
      </c>
      <c r="F19" s="25">
        <f>D19</f>
        <v>82.689600000000013</v>
      </c>
    </row>
    <row r="20" spans="2:6" ht="21.6" customHeight="1" x14ac:dyDescent="0.25">
      <c r="B20" s="42" t="s">
        <v>12</v>
      </c>
      <c r="C20" s="43">
        <v>48.99</v>
      </c>
      <c r="D20" s="43">
        <f>C20*1.07</f>
        <v>52.419300000000007</v>
      </c>
      <c r="E20" s="44">
        <v>0</v>
      </c>
      <c r="F20" s="44">
        <f>D20</f>
        <v>52.419300000000007</v>
      </c>
    </row>
    <row r="21" spans="2:6" ht="21.6" customHeight="1" x14ac:dyDescent="0.25">
      <c r="B21" s="42" t="s">
        <v>26</v>
      </c>
      <c r="C21" s="45">
        <v>6.98</v>
      </c>
      <c r="D21" s="45">
        <f>C21*1.07</f>
        <v>7.4686000000000012</v>
      </c>
      <c r="E21" s="25">
        <v>0</v>
      </c>
      <c r="F21" s="25">
        <f>D21</f>
        <v>7.4686000000000012</v>
      </c>
    </row>
    <row r="22" spans="2:6" ht="21.6" customHeight="1" x14ac:dyDescent="0.25">
      <c r="B22" s="42" t="s">
        <v>27</v>
      </c>
      <c r="C22" s="43">
        <v>9.99</v>
      </c>
      <c r="D22" s="43">
        <f>C22*1.07</f>
        <v>10.689300000000001</v>
      </c>
      <c r="E22" s="44">
        <v>0</v>
      </c>
      <c r="F22" s="44">
        <f>D22</f>
        <v>10.689300000000001</v>
      </c>
    </row>
    <row r="23" spans="2:6" ht="21.6" customHeight="1" x14ac:dyDescent="0.25">
      <c r="B23" s="35"/>
      <c r="C23" s="35"/>
      <c r="D23" s="35"/>
      <c r="E23" s="46" t="s">
        <v>49</v>
      </c>
      <c r="F23" s="47">
        <f>SUM(F19:F22)</f>
        <v>153.26680000000002</v>
      </c>
    </row>
    <row r="24" spans="2:6" ht="21.6" customHeight="1" x14ac:dyDescent="0.25"/>
    <row r="25" spans="2:6" ht="21.6" customHeight="1" x14ac:dyDescent="0.25">
      <c r="B25" s="48" t="s">
        <v>58</v>
      </c>
      <c r="C25" s="48"/>
      <c r="D25" s="48"/>
      <c r="E25" s="48"/>
      <c r="F25" s="48"/>
    </row>
    <row r="26" spans="2:6" ht="21.6" customHeight="1" x14ac:dyDescent="0.25">
      <c r="B26" s="51" t="s">
        <v>51</v>
      </c>
      <c r="C26" s="53" t="s">
        <v>52</v>
      </c>
      <c r="D26" s="53" t="s">
        <v>53</v>
      </c>
      <c r="E26" s="53" t="s">
        <v>55</v>
      </c>
      <c r="F26" s="53" t="s">
        <v>56</v>
      </c>
    </row>
    <row r="27" spans="2:6" ht="21.6" customHeight="1" x14ac:dyDescent="0.25">
      <c r="B27" s="52" t="s">
        <v>47</v>
      </c>
      <c r="C27" s="38">
        <v>509.99</v>
      </c>
      <c r="D27" s="38">
        <f>C27*1.07</f>
        <v>545.6893</v>
      </c>
      <c r="E27" s="36">
        <v>0</v>
      </c>
      <c r="F27" s="37">
        <f>D27</f>
        <v>545.6893</v>
      </c>
    </row>
    <row r="28" spans="2:6" ht="21.6" customHeight="1" x14ac:dyDescent="0.25">
      <c r="B28" s="52" t="s">
        <v>62</v>
      </c>
      <c r="C28" s="54">
        <f>14.73*2</f>
        <v>29.46</v>
      </c>
      <c r="D28" s="54">
        <f>C28*1.07</f>
        <v>31.522200000000002</v>
      </c>
      <c r="E28" s="55">
        <v>0</v>
      </c>
      <c r="F28" s="56">
        <f>D28</f>
        <v>31.522200000000002</v>
      </c>
    </row>
    <row r="29" spans="2:6" ht="21.6" customHeight="1" x14ac:dyDescent="0.25">
      <c r="B29" s="52" t="s">
        <v>14</v>
      </c>
      <c r="C29" s="38">
        <v>8.68</v>
      </c>
      <c r="D29" s="38">
        <f>C29*1.07</f>
        <v>9.2875999999999994</v>
      </c>
      <c r="E29" s="36">
        <v>0</v>
      </c>
      <c r="F29" s="37">
        <f>D29</f>
        <v>9.2875999999999994</v>
      </c>
    </row>
    <row r="30" spans="2:6" ht="21.6" customHeight="1" x14ac:dyDescent="0.25">
      <c r="B30" s="52" t="s">
        <v>45</v>
      </c>
      <c r="C30" s="54">
        <v>9.69</v>
      </c>
      <c r="D30" s="54">
        <f>C30*1.07</f>
        <v>10.3683</v>
      </c>
      <c r="E30" s="55">
        <v>0</v>
      </c>
      <c r="F30" s="56">
        <f>D30</f>
        <v>10.3683</v>
      </c>
    </row>
    <row r="31" spans="2:6" ht="21.6" customHeight="1" x14ac:dyDescent="0.25">
      <c r="B31" s="52" t="s">
        <v>48</v>
      </c>
      <c r="C31" s="38">
        <f>49.99*2</f>
        <v>99.98</v>
      </c>
      <c r="D31" s="38">
        <f>C31*1.07</f>
        <v>106.97860000000001</v>
      </c>
      <c r="E31" s="36">
        <v>0</v>
      </c>
      <c r="F31" s="37">
        <f>D31</f>
        <v>106.97860000000001</v>
      </c>
    </row>
    <row r="32" spans="2:6" ht="21.6" customHeight="1" x14ac:dyDescent="0.25">
      <c r="B32" s="52" t="s">
        <v>13</v>
      </c>
      <c r="C32" s="54">
        <v>6.99</v>
      </c>
      <c r="D32" s="54">
        <f>C32*1.07</f>
        <v>7.4793000000000003</v>
      </c>
      <c r="E32" s="55">
        <v>0</v>
      </c>
      <c r="F32" s="56">
        <f>D32</f>
        <v>7.4793000000000003</v>
      </c>
    </row>
    <row r="33" spans="2:6" ht="21.6" customHeight="1" x14ac:dyDescent="0.25">
      <c r="B33" s="35"/>
      <c r="C33" s="35"/>
      <c r="D33" s="35"/>
      <c r="E33" s="49" t="s">
        <v>49</v>
      </c>
      <c r="F33" s="50">
        <f>SUM(F27:F32)</f>
        <v>711.32529999999997</v>
      </c>
    </row>
    <row r="34" spans="2:6" ht="21.6" customHeight="1" x14ac:dyDescent="0.25"/>
    <row r="35" spans="2:6" ht="21.6" customHeight="1" x14ac:dyDescent="0.25">
      <c r="B35" s="57" t="s">
        <v>59</v>
      </c>
      <c r="C35" s="58"/>
      <c r="D35" s="58"/>
      <c r="E35" s="58"/>
      <c r="F35" s="59"/>
    </row>
    <row r="36" spans="2:6" ht="21.6" customHeight="1" x14ac:dyDescent="0.25">
      <c r="B36" s="62" t="s">
        <v>51</v>
      </c>
      <c r="C36" s="63" t="s">
        <v>52</v>
      </c>
      <c r="D36" s="63" t="s">
        <v>53</v>
      </c>
      <c r="E36" s="63" t="s">
        <v>55</v>
      </c>
      <c r="F36" s="63" t="s">
        <v>56</v>
      </c>
    </row>
    <row r="37" spans="2:6" ht="21.6" customHeight="1" x14ac:dyDescent="0.25">
      <c r="B37" s="64" t="s">
        <v>60</v>
      </c>
      <c r="C37" s="38">
        <f>18.99+16.99</f>
        <v>35.979999999999997</v>
      </c>
      <c r="D37" s="38">
        <f>C37*1.07</f>
        <v>38.498599999999996</v>
      </c>
      <c r="E37" s="36">
        <v>0</v>
      </c>
      <c r="F37" s="37">
        <f>D37</f>
        <v>38.498599999999996</v>
      </c>
    </row>
    <row r="38" spans="2:6" ht="21.6" customHeight="1" x14ac:dyDescent="0.25">
      <c r="B38" s="64" t="s">
        <v>61</v>
      </c>
      <c r="C38" s="65">
        <f>28.91*2</f>
        <v>57.82</v>
      </c>
      <c r="D38" s="65">
        <f>C38*1.07</f>
        <v>61.867400000000004</v>
      </c>
      <c r="E38" s="66">
        <v>0</v>
      </c>
      <c r="F38" s="67">
        <f>D38</f>
        <v>61.867400000000004</v>
      </c>
    </row>
    <row r="39" spans="2:6" ht="21.6" customHeight="1" x14ac:dyDescent="0.35">
      <c r="E39" s="60" t="s">
        <v>49</v>
      </c>
      <c r="F39" s="61">
        <f>SUM(F37:F38)</f>
        <v>100.366</v>
      </c>
    </row>
  </sheetData>
  <mergeCells count="3">
    <mergeCell ref="B17:F17"/>
    <mergeCell ref="B25:F25"/>
    <mergeCell ref="B35:F35"/>
  </mergeCells>
  <hyperlinks>
    <hyperlink ref="E2" r:id="rId1" xr:uid="{0C501279-6F71-4231-9617-583B7E76C736}"/>
    <hyperlink ref="E3" r:id="rId2" xr:uid="{4667A381-D418-44CE-8A43-CFDE65F0D637}"/>
    <hyperlink ref="E4" r:id="rId3" xr:uid="{1A2F359C-48B0-4EA0-BCE1-468E9E2122E4}"/>
    <hyperlink ref="E5" r:id="rId4" xr:uid="{E9336EEB-DB3B-4A7B-BFEB-906336A747D0}"/>
    <hyperlink ref="E6" r:id="rId5" xr:uid="{3C905FE5-74B8-402C-8C8F-4E4E2638EFFF}"/>
    <hyperlink ref="E7" r:id="rId6" xr:uid="{29B5A7C6-24FE-443D-9F94-6CA40BFA8AE0}"/>
    <hyperlink ref="E8" r:id="rId7" display="Bolts Link" xr:uid="{36C889DF-2C05-44EA-9EEC-1B6EFE3D1398}"/>
    <hyperlink ref="E9" r:id="rId8" xr:uid="{1BF1788F-42F5-495E-A322-88E0083F935E}"/>
    <hyperlink ref="E10" r:id="rId9" xr:uid="{D7E9CBC1-1A5B-4FD2-B493-C9C4CB758309}"/>
    <hyperlink ref="E11" r:id="rId10" xr:uid="{E4D170C2-E1F1-44D5-895A-A5AD9666CE5F}"/>
    <hyperlink ref="E12" r:id="rId11" xr:uid="{92516384-4A18-4EA2-9EEE-9132A5214A18}"/>
    <hyperlink ref="E13" r:id="rId12" xr:uid="{62C27EE3-C393-4CFD-AF53-68338FB72B4F}"/>
    <hyperlink ref="E14" r:id="rId13" xr:uid="{7BB74E53-52DE-4CF4-B71D-C85A4D1ED98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d8b03f-ac40-4feb-867a-7f61199095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5D0B49273D3F4DB8925E9F4594D172" ma:contentTypeVersion="21" ma:contentTypeDescription="Create a new document." ma:contentTypeScope="" ma:versionID="e1f65da34dfa7aecaf0100405b736481">
  <xsd:schema xmlns:xsd="http://www.w3.org/2001/XMLSchema" xmlns:xs="http://www.w3.org/2001/XMLSchema" xmlns:p="http://schemas.microsoft.com/office/2006/metadata/properties" xmlns:ns3="e450f645-1c2e-459e-bb9c-536930059fc4" xmlns:ns4="fdd8b03f-ac40-4feb-867a-7f6119909550" xmlns:ns5="0b8a11b2-8ae8-48ff-95a3-50f61d70b437" targetNamespace="http://schemas.microsoft.com/office/2006/metadata/properties" ma:root="true" ma:fieldsID="be4bb8dcf58a07dafc89176f0061ae86" ns3:_="" ns4:_="" ns5:_="">
    <xsd:import namespace="e450f645-1c2e-459e-bb9c-536930059fc4"/>
    <xsd:import namespace="fdd8b03f-ac40-4feb-867a-7f6119909550"/>
    <xsd:import namespace="0b8a11b2-8ae8-48ff-95a3-50f61d70b4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_activity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ObjectDetectorVersions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0f645-1c2e-459e-bb9c-536930059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8b03f-ac40-4feb-867a-7f6119909550" elementFormDefault="qualified">
    <xsd:import namespace="http://schemas.microsoft.com/office/2006/documentManagement/types"/>
    <xsd:import namespace="http://schemas.microsoft.com/office/infopath/2007/PartnerControls"/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a11b2-8ae8-48ff-95a3-50f61d70b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783B29-D049-48F4-ABE1-D57BDB558D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168891-8281-4576-ADAF-A4A6B18D4E04}">
  <ds:schemaRefs>
    <ds:schemaRef ds:uri="fdd8b03f-ac40-4feb-867a-7f6119909550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0b8a11b2-8ae8-48ff-95a3-50f61d70b437"/>
    <ds:schemaRef ds:uri="e450f645-1c2e-459e-bb9c-536930059fc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962532F-7C47-4AFB-9B27-A349A2321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50f645-1c2e-459e-bb9c-536930059fc4"/>
    <ds:schemaRef ds:uri="fdd8b03f-ac40-4feb-867a-7f6119909550"/>
    <ds:schemaRef ds:uri="0b8a11b2-8ae8-48ff-95a3-50f61d70b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Thomas Huls</dc:creator>
  <cp:lastModifiedBy>Andrew Atallah</cp:lastModifiedBy>
  <dcterms:created xsi:type="dcterms:W3CDTF">2023-12-02T15:34:52Z</dcterms:created>
  <dcterms:modified xsi:type="dcterms:W3CDTF">2024-01-28T16:14:28Z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0x010100585D0B49273D3F4DB8925E9F4594D172</vt:lpwstr>
  </property>
</Properties>
</file>